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chmitz\Desktop\"/>
    </mc:Choice>
  </mc:AlternateContent>
  <xr:revisionPtr revIDLastSave="0" documentId="13_ncr:1_{2BE7E2FE-55A0-4EE5-832D-103FC7343583}" xr6:coauthVersionLast="47" xr6:coauthVersionMax="47" xr10:uidLastSave="{00000000-0000-0000-0000-000000000000}"/>
  <bookViews>
    <workbookView xWindow="3270" yWindow="1200" windowWidth="21600" windowHeight="11385" xr2:uid="{00000000-000D-0000-FFFF-FFFF00000000}"/>
  </bookViews>
  <sheets>
    <sheet name="v7.2016 sales use" sheetId="2" r:id="rId1"/>
  </sheets>
  <definedNames>
    <definedName name="_xlnm.Print_Area" localSheetId="0">'v7.2016 sales use'!$A$1:$K$48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2" l="1"/>
  <c r="J8" i="2" l="1"/>
  <c r="E27" i="2"/>
  <c r="K19" i="2" l="1"/>
  <c r="N19" i="2" l="1"/>
  <c r="V17" i="2"/>
  <c r="V18" i="2" s="1"/>
  <c r="T17" i="2"/>
  <c r="T18" i="2" s="1"/>
  <c r="R17" i="2"/>
  <c r="R18" i="2" s="1"/>
  <c r="P17" i="2"/>
  <c r="P18" i="2" s="1"/>
  <c r="N18" i="2"/>
  <c r="V19" i="2"/>
  <c r="T19" i="2"/>
  <c r="R19" i="2"/>
  <c r="P19" i="2"/>
  <c r="P20" i="2" l="1"/>
  <c r="T20" i="2"/>
  <c r="N20" i="2"/>
  <c r="V20" i="2"/>
  <c r="R20" i="2"/>
  <c r="E14" i="2"/>
  <c r="E28" i="2" l="1"/>
  <c r="K12" i="2" s="1"/>
  <c r="K15" i="2" s="1"/>
  <c r="K16" i="2" s="1"/>
  <c r="K17" i="2" s="1"/>
  <c r="K20" i="2" s="1"/>
  <c r="K23" i="2" s="1"/>
  <c r="K27" i="2" l="1"/>
</calcChain>
</file>

<file path=xl/sharedStrings.xml><?xml version="1.0" encoding="utf-8"?>
<sst xmlns="http://schemas.openxmlformats.org/spreadsheetml/2006/main" count="93" uniqueCount="90">
  <si>
    <t>A</t>
  </si>
  <si>
    <t>ADD:  BAD DEBTS COLLECTED</t>
  </si>
  <si>
    <t>B</t>
  </si>
  <si>
    <t>C</t>
  </si>
  <si>
    <t>D</t>
  </si>
  <si>
    <t>E</t>
  </si>
  <si>
    <t>TRADE-INS FOR TAXABLE RESALE</t>
  </si>
  <si>
    <t>F</t>
  </si>
  <si>
    <t>SALES OF GASOLINE AND CIGARETTES</t>
  </si>
  <si>
    <t xml:space="preserve">G </t>
  </si>
  <si>
    <t>H</t>
  </si>
  <si>
    <t>I</t>
  </si>
  <si>
    <t>J</t>
  </si>
  <si>
    <t>K</t>
  </si>
  <si>
    <t>L</t>
  </si>
  <si>
    <t>ADD EXCESS TAX COLLECTED</t>
  </si>
  <si>
    <t>DEDUCTIONS</t>
  </si>
  <si>
    <t>Company:</t>
  </si>
  <si>
    <t>Address:</t>
  </si>
  <si>
    <t>Due date:</t>
  </si>
  <si>
    <t>Period covered:</t>
  </si>
  <si>
    <t>Phone:</t>
  </si>
  <si>
    <t>Title:</t>
  </si>
  <si>
    <t>Date:</t>
  </si>
  <si>
    <t>(20th of month following)</t>
  </si>
  <si>
    <t>TODAY'S DATE</t>
  </si>
  <si>
    <t>times tax collected</t>
  </si>
  <si>
    <t>tax on sales</t>
  </si>
  <si>
    <t>"excess tax"</t>
  </si>
  <si>
    <t>State</t>
  </si>
  <si>
    <t>RTD</t>
  </si>
  <si>
    <t>SCFD</t>
  </si>
  <si>
    <t>Jeffco</t>
  </si>
  <si>
    <t>Total tax collected</t>
  </si>
  <si>
    <t>Total rate</t>
  </si>
  <si>
    <t>Tax Breakout from Tax Collected</t>
  </si>
  <si>
    <t xml:space="preserve">TOTAL SALES ACTIVITY - ADD LINES 1 AND 2                    </t>
  </si>
  <si>
    <t>NON-TAXABLE SERVICES</t>
  </si>
  <si>
    <t>SALES SHIPPED OUT OF CITY AND/OR STATE</t>
  </si>
  <si>
    <t xml:space="preserve">BAD DEBTS CHARGED OFF </t>
  </si>
  <si>
    <t>SALES TO OTHER LICENSED DEALERS FOR RESALE</t>
  </si>
  <si>
    <t>SALES TO LICENSED EXEMPT,  FEDERAL AND COLORADO GOVERNMENTS</t>
  </si>
  <si>
    <t>RETURNED GOODS, TAX PAID</t>
  </si>
  <si>
    <t>PRESCRIPTION DRUGS, PROSTHETICS</t>
  </si>
  <si>
    <t>FOOD STAMPS/SNAP/WIC</t>
  </si>
  <si>
    <t>OTHER:</t>
  </si>
  <si>
    <t>CALCULATE CITY SALES TAX - LINE 4 X</t>
  </si>
  <si>
    <t xml:space="preserve">RATE </t>
  </si>
  <si>
    <t>TOTAL CITY NET TAXABLE  - Line 2B minus Line 3</t>
  </si>
  <si>
    <t>ADJUSTED CITY TAX - ADD LINES 5 AND 6</t>
  </si>
  <si>
    <t>CITY USE TAXABLE AMOUNT</t>
  </si>
  <si>
    <t>CITY USE TAX  - LINE 10 X</t>
  </si>
  <si>
    <t>PENALTY</t>
  </si>
  <si>
    <t>INTEREST</t>
  </si>
  <si>
    <t>13B</t>
  </si>
  <si>
    <t>13A</t>
  </si>
  <si>
    <t>TOTAL SALES AND USE TAX DUE - ADD LINES 9 AND 11</t>
  </si>
  <si>
    <t>16A</t>
  </si>
  <si>
    <t>16B</t>
  </si>
  <si>
    <t>PRIOR PERIOD ADJUSTMENTS</t>
  </si>
  <si>
    <t>DEBIT ON ACCOUNT - ADD</t>
  </si>
  <si>
    <t>CREDIT ON ACCOUNT - SUBTRACT</t>
  </si>
  <si>
    <t>TOTAL AMOUNT DUE</t>
  </si>
  <si>
    <t>2A</t>
  </si>
  <si>
    <t>2B</t>
  </si>
  <si>
    <t>TOTAL AMOUNT PAID - PLEASE COMPLETE</t>
  </si>
  <si>
    <t>TOTAL DEDUCTIONS - ADD LINES 3A THRU 3L</t>
  </si>
  <si>
    <r>
      <t>GROSS SALES AND SERVICE</t>
    </r>
    <r>
      <rPr>
        <sz val="10"/>
        <rFont val="Arial"/>
        <family val="2"/>
      </rPr>
      <t xml:space="preserve"> (all revenue)</t>
    </r>
  </si>
  <si>
    <r>
      <t xml:space="preserve">TOTAL SALES TAX - </t>
    </r>
    <r>
      <rPr>
        <sz val="10"/>
        <rFont val="Arial"/>
        <family val="2"/>
      </rPr>
      <t>LINE 7 MINUS LINE 8</t>
    </r>
  </si>
  <si>
    <t>BLANK LINE</t>
  </si>
  <si>
    <t>Account Number</t>
  </si>
  <si>
    <t xml:space="preserve">BUSINESS LICENSE RENEWAL FEE $20 DUE JANUARY 31 TO AVOID LATE FEE </t>
  </si>
  <si>
    <t>MESSAGES SECTION - TO OR FROM THE CITY</t>
  </si>
  <si>
    <t>INFORMATION SECTION</t>
  </si>
  <si>
    <t>ONLINE - PAY WITH VIRTUAL CHECK:  https://secure.salestaxonline.com</t>
  </si>
  <si>
    <r>
      <t>a)</t>
    </r>
    <r>
      <rPr>
        <sz val="12"/>
        <rFont val="Times New Roman"/>
        <family val="1"/>
      </rPr>
      <t xml:space="preserve">     </t>
    </r>
    <r>
      <rPr>
        <sz val="12"/>
        <rFont val="Arial"/>
        <family val="2"/>
      </rPr>
      <t>Please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 xml:space="preserve">notify about changes using the online tools on the filing websites, a phone call, or email to WRTAX@ci.wheatridge.co.us  </t>
    </r>
  </si>
  <si>
    <r>
      <t>b)</t>
    </r>
    <r>
      <rPr>
        <sz val="12"/>
        <rFont val="Times New Roman"/>
        <family val="1"/>
      </rPr>
      <t xml:space="preserve">     </t>
    </r>
    <r>
      <rPr>
        <sz val="12"/>
        <rFont val="Arial"/>
        <family val="2"/>
      </rPr>
      <t>City Hall walk-in or direct mail:  7500 W. 29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AVENUE, WHEAT RIDGE, CO 80033-8001</t>
    </r>
  </si>
  <si>
    <r>
      <t>c)</t>
    </r>
    <r>
      <rPr>
        <sz val="12"/>
        <rFont val="Times New Roman"/>
        <family val="1"/>
      </rPr>
      <t xml:space="preserve">     </t>
    </r>
    <r>
      <rPr>
        <sz val="12"/>
        <rFont val="Arial"/>
        <family val="2"/>
      </rPr>
      <t>Website:  WWW.CI.WHEATRIDGE.CO.US/TAXINFO</t>
    </r>
  </si>
  <si>
    <r>
      <t>d)</t>
    </r>
    <r>
      <rPr>
        <sz val="12"/>
        <rFont val="Times New Roman"/>
        <family val="1"/>
      </rPr>
      <t xml:space="preserve">     </t>
    </r>
    <r>
      <rPr>
        <sz val="12"/>
        <rFont val="Arial"/>
        <family val="2"/>
      </rPr>
      <t>Tax Division Phone: (303)235-2820</t>
    </r>
  </si>
  <si>
    <t>THIS IS A LEGAL DOCUMENT - A SIGNATURE IS REQUIRED</t>
  </si>
  <si>
    <t>I hereby certify under penalty of perjury that the statements made herein are true and correct to the best of my knowledge.</t>
  </si>
  <si>
    <t>Signed:</t>
  </si>
  <si>
    <t>ONLINE -  PAY WITH CARD:  https://salestax.ci.wheatridge.co.us/sts1</t>
  </si>
  <si>
    <t>.01 X MONTHS LATE X 
LINE 12</t>
  </si>
  <si>
    <t>TOTAL TAX, PENALTY AND INTEREST DUE - ADD LINES 12, 13A AND 13B</t>
  </si>
  <si>
    <t>WR factor = .035/.075</t>
  </si>
  <si>
    <r>
      <t xml:space="preserve">LATE FILING CHARGES </t>
    </r>
    <r>
      <rPr>
        <b/>
        <sz val="10"/>
        <rFont val="Arial"/>
        <family val="2"/>
      </rPr>
      <t>IF RETURN IS FILED AFTER DUE DATE</t>
    </r>
    <r>
      <rPr>
        <sz val="10"/>
        <rFont val="Arial"/>
        <family val="2"/>
      </rPr>
      <t xml:space="preserve"> ADD</t>
    </r>
  </si>
  <si>
    <r>
      <rPr>
        <b/>
        <sz val="11"/>
        <rFont val="Arial"/>
        <family val="2"/>
      </rPr>
      <t>LARGER</t>
    </r>
    <r>
      <rPr>
        <b/>
        <sz val="10"/>
        <rFont val="Arial"/>
        <family val="2"/>
      </rPr>
      <t xml:space="preserve"> OF .10 X LINE 12 
OR $15</t>
    </r>
  </si>
  <si>
    <t>DEDUCT VENDOR FEE: LESSER OF 2% OF LINE 7 OR $100 (ON TIME ONLY)</t>
  </si>
  <si>
    <t>7500 W. 29th Ave., Wheat Ridge, CO 80033      (303) 235-2820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</si>
</sst>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9" x14ac:knownFonts="1">
    <font>
      <sz val="10"/>
      <name val="Arial"/>
    </font>
    <font>
      <sz val="10"/>
      <name val="Arial"/>
      <family val="2"/>
    </font>
    <font>
      <sz val="8"/>
      <name val="Microsoft Sans Serif"/>
      <family val="2"/>
    </font>
    <font>
      <sz val="12"/>
      <name val="Microsoft Sans Serif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sz val="14"/>
      <name val="Microsoft Sans Serif"/>
      <family val="2"/>
    </font>
    <font>
      <sz val="14"/>
      <name val="Lucida Sans Unicode"/>
      <family val="2"/>
    </font>
    <font>
      <b/>
      <sz val="12"/>
      <name val="Arial"/>
      <family val="2"/>
    </font>
    <font>
      <sz val="8"/>
      <color indexed="2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4"/>
      <name val="Cambria"/>
      <family val="1"/>
      <scheme val="major"/>
    </font>
    <font>
      <b/>
      <sz val="18"/>
      <name val="Cambria"/>
      <family val="1"/>
      <scheme val="major"/>
    </font>
    <font>
      <b/>
      <sz val="14"/>
      <name val="Cambria"/>
      <family val="1"/>
      <scheme val="major"/>
    </font>
    <font>
      <sz val="12"/>
      <name val="Cambria"/>
      <family val="1"/>
      <scheme val="major"/>
    </font>
    <font>
      <b/>
      <sz val="10"/>
      <name val="Cambria"/>
      <family val="1"/>
      <scheme val="major"/>
    </font>
    <font>
      <sz val="9"/>
      <name val="Cambria"/>
      <family val="1"/>
      <scheme val="major"/>
    </font>
    <font>
      <sz val="9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6"/>
      <name val="Cambria"/>
      <family val="1"/>
      <scheme val="major"/>
    </font>
    <font>
      <sz val="12"/>
      <name val="Times New Roman"/>
      <family val="1"/>
    </font>
    <font>
      <vertAlign val="superscript"/>
      <sz val="1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 applyBorder="1" applyAlignment="1"/>
    <xf numFmtId="0" fontId="4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0" applyFont="1" applyBorder="1" applyAlignment="1"/>
    <xf numFmtId="0" fontId="0" fillId="0" borderId="0" xfId="0" applyBorder="1"/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center"/>
    </xf>
    <xf numFmtId="0" fontId="10" fillId="3" borderId="1" xfId="0" applyFont="1" applyFill="1" applyBorder="1"/>
    <xf numFmtId="0" fontId="13" fillId="3" borderId="1" xfId="0" applyFont="1" applyFill="1" applyBorder="1"/>
    <xf numFmtId="0" fontId="13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10" fillId="3" borderId="1" xfId="0" applyFont="1" applyFill="1" applyBorder="1" applyAlignment="1">
      <alignment vertical="center"/>
    </xf>
    <xf numFmtId="0" fontId="8" fillId="0" borderId="0" xfId="0" applyFont="1"/>
    <xf numFmtId="0" fontId="23" fillId="0" borderId="0" xfId="0" applyFont="1"/>
    <xf numFmtId="0" fontId="23" fillId="0" borderId="8" xfId="0" applyFont="1" applyBorder="1"/>
    <xf numFmtId="43" fontId="23" fillId="0" borderId="0" xfId="3" applyFont="1"/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22" fillId="0" borderId="1" xfId="0" applyFont="1" applyBorder="1" applyAlignment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wrapText="1"/>
    </xf>
    <xf numFmtId="0" fontId="0" fillId="0" borderId="0" xfId="0" applyAlignment="1"/>
    <xf numFmtId="0" fontId="23" fillId="0" borderId="0" xfId="0" applyFont="1" applyAlignment="1"/>
    <xf numFmtId="0" fontId="23" fillId="0" borderId="0" xfId="0" applyFont="1" applyAlignment="1">
      <alignment horizontal="left" vertical="center" indent="4"/>
    </xf>
    <xf numFmtId="0" fontId="8" fillId="0" borderId="1" xfId="0" applyFont="1" applyBorder="1" applyAlignment="1"/>
    <xf numFmtId="3" fontId="3" fillId="0" borderId="0" xfId="0" applyNumberFormat="1" applyFont="1" applyBorder="1" applyAlignment="1"/>
    <xf numFmtId="3" fontId="16" fillId="3" borderId="1" xfId="1" applyNumberFormat="1" applyFont="1" applyFill="1" applyBorder="1"/>
    <xf numFmtId="3" fontId="16" fillId="0" borderId="1" xfId="1" applyNumberFormat="1" applyFont="1" applyFill="1" applyBorder="1" applyProtection="1">
      <protection locked="0"/>
    </xf>
    <xf numFmtId="3" fontId="16" fillId="3" borderId="1" xfId="1" applyNumberFormat="1" applyFont="1" applyFill="1" applyBorder="1" applyProtection="1"/>
    <xf numFmtId="3" fontId="17" fillId="0" borderId="1" xfId="1" applyNumberFormat="1" applyFont="1" applyBorder="1" applyAlignment="1" applyProtection="1">
      <protection locked="0"/>
    </xf>
    <xf numFmtId="3" fontId="18" fillId="0" borderId="1" xfId="1" applyNumberFormat="1" applyFont="1" applyBorder="1" applyAlignment="1"/>
    <xf numFmtId="3" fontId="16" fillId="0" borderId="1" xfId="1" applyNumberFormat="1" applyFont="1" applyFill="1" applyBorder="1"/>
    <xf numFmtId="0" fontId="14" fillId="0" borderId="0" xfId="0" applyFont="1" applyBorder="1" applyAlignment="1"/>
    <xf numFmtId="0" fontId="14" fillId="0" borderId="0" xfId="0" applyFont="1" applyBorder="1" applyAlignment="1" applyProtection="1">
      <protection locked="0"/>
    </xf>
    <xf numFmtId="3" fontId="16" fillId="3" borderId="1" xfId="1" applyNumberFormat="1" applyFont="1" applyFill="1" applyBorder="1" applyAlignment="1">
      <alignment horizontal="right"/>
    </xf>
    <xf numFmtId="3" fontId="16" fillId="0" borderId="1" xfId="1" applyNumberFormat="1" applyFont="1" applyBorder="1" applyAlignment="1">
      <alignment horizontal="right"/>
    </xf>
    <xf numFmtId="3" fontId="16" fillId="0" borderId="1" xfId="1" applyNumberFormat="1" applyFont="1" applyBorder="1" applyAlignment="1" applyProtection="1">
      <alignment horizontal="right"/>
      <protection locked="0"/>
    </xf>
    <xf numFmtId="3" fontId="16" fillId="0" borderId="2" xfId="1" applyNumberFormat="1" applyFont="1" applyBorder="1" applyAlignment="1">
      <alignment horizontal="right"/>
    </xf>
    <xf numFmtId="3" fontId="19" fillId="0" borderId="1" xfId="1" applyNumberFormat="1" applyFont="1" applyBorder="1" applyAlignment="1">
      <alignment horizontal="right"/>
    </xf>
    <xf numFmtId="3" fontId="16" fillId="0" borderId="7" xfId="1" applyNumberFormat="1" applyFont="1" applyBorder="1" applyAlignment="1" applyProtection="1">
      <alignment horizontal="right"/>
      <protection locked="0"/>
    </xf>
    <xf numFmtId="3" fontId="16" fillId="0" borderId="21" xfId="1" applyNumberFormat="1" applyFont="1" applyFill="1" applyBorder="1" applyAlignment="1">
      <alignment horizontal="right"/>
    </xf>
    <xf numFmtId="3" fontId="16" fillId="3" borderId="20" xfId="1" applyNumberFormat="1" applyFont="1" applyFill="1" applyBorder="1" applyAlignment="1">
      <alignment horizontal="right"/>
    </xf>
    <xf numFmtId="10" fontId="28" fillId="0" borderId="5" xfId="2" applyNumberFormat="1" applyFont="1" applyBorder="1"/>
    <xf numFmtId="164" fontId="8" fillId="0" borderId="2" xfId="0" applyNumberFormat="1" applyFont="1" applyBorder="1" applyAlignment="1">
      <alignment horizontal="right"/>
    </xf>
    <xf numFmtId="3" fontId="16" fillId="0" borderId="1" xfId="1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4" fontId="14" fillId="0" borderId="9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left"/>
    </xf>
    <xf numFmtId="0" fontId="15" fillId="2" borderId="15" xfId="0" applyFont="1" applyFill="1" applyBorder="1" applyAlignment="1" applyProtection="1">
      <alignment horizontal="right"/>
      <protection locked="0"/>
    </xf>
    <xf numFmtId="0" fontId="15" fillId="2" borderId="16" xfId="0" applyFont="1" applyFill="1" applyBorder="1" applyAlignment="1" applyProtection="1">
      <alignment horizontal="right"/>
      <protection locked="0"/>
    </xf>
    <xf numFmtId="14" fontId="14" fillId="2" borderId="13" xfId="0" applyNumberFormat="1" applyFont="1" applyFill="1" applyBorder="1" applyAlignment="1" applyProtection="1">
      <alignment horizontal="right"/>
      <protection locked="0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 applyProtection="1">
      <alignment horizontal="center"/>
      <protection locked="0"/>
    </xf>
    <xf numFmtId="0" fontId="20" fillId="0" borderId="2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4" fontId="16" fillId="2" borderId="18" xfId="0" applyNumberFormat="1" applyFont="1" applyFill="1" applyBorder="1" applyAlignment="1" applyProtection="1">
      <protection locked="0"/>
    </xf>
    <xf numFmtId="14" fontId="16" fillId="2" borderId="19" xfId="0" applyNumberFormat="1" applyFont="1" applyFill="1" applyBorder="1" applyAlignment="1" applyProtection="1">
      <protection locked="0"/>
    </xf>
    <xf numFmtId="0" fontId="13" fillId="0" borderId="1" xfId="0" applyFont="1" applyBorder="1" applyAlignment="1">
      <alignment horizontal="left" wrapText="1"/>
    </xf>
    <xf numFmtId="0" fontId="13" fillId="0" borderId="10" xfId="0" applyFont="1" applyBorder="1" applyAlignment="1"/>
    <xf numFmtId="0" fontId="13" fillId="0" borderId="2" xfId="0" applyFont="1" applyBorder="1" applyAlignment="1"/>
    <xf numFmtId="0" fontId="13" fillId="0" borderId="5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5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5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20" fillId="0" borderId="5" xfId="0" applyFont="1" applyBorder="1"/>
    <xf numFmtId="0" fontId="20" fillId="0" borderId="2" xfId="0" applyFont="1" applyBorder="1"/>
    <xf numFmtId="0" fontId="25" fillId="0" borderId="4" xfId="0" applyFont="1" applyBorder="1" applyAlignment="1"/>
    <xf numFmtId="0" fontId="25" fillId="0" borderId="14" xfId="0" applyFont="1" applyBorder="1" applyAlignment="1"/>
    <xf numFmtId="0" fontId="25" fillId="0" borderId="3" xfId="0" applyFont="1" applyBorder="1" applyAlignment="1"/>
    <xf numFmtId="0" fontId="25" fillId="0" borderId="17" xfId="0" applyFont="1" applyBorder="1" applyAlignment="1"/>
    <xf numFmtId="0" fontId="25" fillId="0" borderId="0" xfId="0" applyFont="1" applyBorder="1" applyAlignment="1"/>
    <xf numFmtId="0" fontId="25" fillId="0" borderId="6" xfId="0" applyFont="1" applyBorder="1" applyAlignment="1"/>
    <xf numFmtId="0" fontId="25" fillId="0" borderId="11" xfId="0" applyFont="1" applyBorder="1" applyAlignment="1"/>
    <xf numFmtId="0" fontId="25" fillId="0" borderId="13" xfId="0" applyFont="1" applyBorder="1" applyAlignment="1"/>
    <xf numFmtId="0" fontId="25" fillId="0" borderId="12" xfId="0" applyFont="1" applyBorder="1" applyAlignment="1"/>
    <xf numFmtId="0" fontId="5" fillId="0" borderId="1" xfId="0" applyFont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wrapText="1"/>
    </xf>
    <xf numFmtId="0" fontId="24" fillId="0" borderId="0" xfId="0" applyFont="1" applyAlignment="1">
      <alignment horizontal="center"/>
    </xf>
    <xf numFmtId="0" fontId="21" fillId="3" borderId="1" xfId="0" applyFont="1" applyFill="1" applyBorder="1" applyAlignment="1">
      <alignment vertical="center" textRotation="180"/>
    </xf>
    <xf numFmtId="0" fontId="10" fillId="0" borderId="10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0" fillId="0" borderId="10" xfId="0" applyFont="1" applyBorder="1" applyAlignment="1"/>
    <xf numFmtId="0" fontId="10" fillId="0" borderId="2" xfId="0" applyFont="1" applyBorder="1" applyAlignment="1"/>
    <xf numFmtId="0" fontId="5" fillId="0" borderId="5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20" fillId="0" borderId="10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0" fillId="0" borderId="10" xfId="0" applyFont="1" applyBorder="1" applyAlignment="1">
      <alignment horizontal="justify" wrapText="1"/>
    </xf>
    <xf numFmtId="0" fontId="10" fillId="0" borderId="2" xfId="0" applyFont="1" applyBorder="1" applyAlignment="1">
      <alignment horizontal="justify" wrapText="1"/>
    </xf>
    <xf numFmtId="0" fontId="13" fillId="0" borderId="5" xfId="0" applyFont="1" applyBorder="1"/>
    <xf numFmtId="0" fontId="13" fillId="0" borderId="10" xfId="0" applyFont="1" applyBorder="1"/>
    <xf numFmtId="0" fontId="13" fillId="0" borderId="2" xfId="0" applyFont="1" applyBorder="1"/>
    <xf numFmtId="0" fontId="10" fillId="0" borderId="10" xfId="0" applyFont="1" applyBorder="1" applyAlignment="1">
      <alignment wrapText="1"/>
    </xf>
    <xf numFmtId="0" fontId="8" fillId="0" borderId="5" xfId="0" applyFont="1" applyBorder="1" applyAlignment="1"/>
    <xf numFmtId="0" fontId="8" fillId="0" borderId="10" xfId="0" applyFont="1" applyBorder="1" applyAlignment="1"/>
    <xf numFmtId="0" fontId="8" fillId="0" borderId="2" xfId="0" applyFont="1" applyBorder="1" applyAlignment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895350</xdr:colOff>
      <xdr:row>0</xdr:row>
      <xdr:rowOff>66675</xdr:rowOff>
    </xdr:from>
    <xdr:to>
      <xdr:col>6</xdr:col>
      <xdr:colOff>857250</xdr:colOff>
      <xdr:row>1</xdr:row>
      <xdr:rowOff>209550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66675"/>
          <a:ext cx="205740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8"/>
  <sheetViews>
    <sheetView tabSelected="1" zoomScaleNormal="100" workbookViewId="0">
      <selection activeCell="A3" sqref="A3:K3"/>
    </sheetView>
  </sheetViews>
  <sheetFormatPr defaultRowHeight="12.75" x14ac:dyDescent="0.2"/>
  <cols>
    <col min="1" max="1" width="5.7109375" customWidth="1"/>
    <col min="2" max="2" width="3.85546875" customWidth="1"/>
    <col min="3" max="3" width="30.7109375" customWidth="1"/>
    <col min="4" max="5" width="25.7109375" customWidth="1"/>
    <col min="6" max="6" width="5.7109375" customWidth="1"/>
    <col min="7" max="7" width="21.7109375" customWidth="1"/>
    <col min="8" max="8" width="20.7109375" customWidth="1"/>
    <col min="9" max="9" width="20.140625" customWidth="1"/>
    <col min="10" max="10" width="6.85546875" customWidth="1"/>
    <col min="11" max="11" width="25.7109375" customWidth="1"/>
    <col min="13" max="13" width="24" customWidth="1"/>
  </cols>
  <sheetData>
    <row r="1" spans="1:23" ht="24.95" customHeight="1" x14ac:dyDescent="0.2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23" ht="24.95" customHeight="1" x14ac:dyDescent="0.2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23" ht="18" x14ac:dyDescent="0.25">
      <c r="A3" s="58" t="s">
        <v>89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12"/>
    </row>
    <row r="4" spans="1:23" ht="18" x14ac:dyDescent="0.25">
      <c r="A4" s="58" t="s">
        <v>82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12"/>
    </row>
    <row r="5" spans="1:23" ht="18" x14ac:dyDescent="0.25">
      <c r="A5" s="58" t="s">
        <v>74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12"/>
    </row>
    <row r="6" spans="1:23" ht="15.75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15"/>
      <c r="L6" s="12"/>
    </row>
    <row r="7" spans="1:23" ht="30" customHeight="1" x14ac:dyDescent="0.3">
      <c r="A7" s="11" t="s">
        <v>17</v>
      </c>
      <c r="B7" s="1"/>
      <c r="C7" s="45"/>
      <c r="D7" s="65"/>
      <c r="E7" s="65"/>
      <c r="F7" s="65"/>
      <c r="G7" s="65"/>
      <c r="H7" s="8" t="s">
        <v>20</v>
      </c>
      <c r="I7" s="64"/>
      <c r="J7" s="64"/>
      <c r="K7" s="64"/>
      <c r="L7" s="12"/>
    </row>
    <row r="8" spans="1:23" ht="30" customHeight="1" thickBot="1" x14ac:dyDescent="0.35">
      <c r="A8" s="11" t="s">
        <v>18</v>
      </c>
      <c r="B8" s="1"/>
      <c r="C8" s="46"/>
      <c r="D8" s="66"/>
      <c r="E8" s="66"/>
      <c r="F8" s="66"/>
      <c r="G8" s="66"/>
      <c r="H8" s="9" t="s">
        <v>19</v>
      </c>
      <c r="I8" t="s">
        <v>24</v>
      </c>
      <c r="J8" s="60">
        <f>EOMONTH(I7,0)+20</f>
        <v>51</v>
      </c>
      <c r="K8" s="60"/>
      <c r="L8" s="12"/>
      <c r="M8" s="12"/>
    </row>
    <row r="9" spans="1:23" ht="30" customHeight="1" x14ac:dyDescent="0.3">
      <c r="A9" s="61"/>
      <c r="B9" s="61"/>
      <c r="C9" s="46"/>
      <c r="D9" s="66"/>
      <c r="E9" s="66"/>
      <c r="F9" s="66"/>
      <c r="G9" s="66"/>
      <c r="H9" s="10" t="s">
        <v>70</v>
      </c>
      <c r="J9" s="62"/>
      <c r="K9" s="63"/>
      <c r="L9" s="12"/>
    </row>
    <row r="10" spans="1:23" ht="30" customHeight="1" thickBot="1" x14ac:dyDescent="0.35">
      <c r="A10" s="13"/>
      <c r="B10" s="13"/>
      <c r="C10" s="4"/>
      <c r="D10" s="14"/>
      <c r="E10" s="14"/>
      <c r="F10" s="14"/>
      <c r="G10" s="2"/>
      <c r="H10" s="10" t="s">
        <v>25</v>
      </c>
      <c r="J10" s="73"/>
      <c r="K10" s="74"/>
      <c r="L10" s="12"/>
    </row>
    <row r="11" spans="1:23" ht="15.75" x14ac:dyDescent="0.25">
      <c r="A11" s="5"/>
      <c r="B11" s="5"/>
      <c r="C11" s="3"/>
      <c r="D11" s="3"/>
      <c r="E11" s="3"/>
      <c r="F11" s="6"/>
      <c r="G11" s="2"/>
      <c r="H11" s="2"/>
      <c r="I11" s="7"/>
      <c r="J11" s="1"/>
      <c r="K11" s="38"/>
      <c r="L11" s="12"/>
    </row>
    <row r="12" spans="1:23" ht="39.950000000000003" customHeight="1" x14ac:dyDescent="0.25">
      <c r="A12" s="18">
        <v>1</v>
      </c>
      <c r="B12" s="71" t="s">
        <v>67</v>
      </c>
      <c r="C12" s="72"/>
      <c r="D12" s="72"/>
      <c r="E12" s="40"/>
      <c r="F12" s="29">
        <v>5</v>
      </c>
      <c r="G12" s="122" t="s">
        <v>46</v>
      </c>
      <c r="H12" s="122"/>
      <c r="I12" s="31" t="s">
        <v>47</v>
      </c>
      <c r="J12" s="55">
        <v>3.5000000000000003E-2</v>
      </c>
      <c r="K12" s="47">
        <f>J12*E28</f>
        <v>0</v>
      </c>
      <c r="L12" s="12"/>
      <c r="M12" s="22" t="s">
        <v>35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ht="39.950000000000003" customHeight="1" x14ac:dyDescent="0.25">
      <c r="A13" s="19" t="s">
        <v>63</v>
      </c>
      <c r="B13" s="108" t="s">
        <v>1</v>
      </c>
      <c r="C13" s="108"/>
      <c r="D13" s="83"/>
      <c r="E13" s="40"/>
      <c r="F13" s="28"/>
      <c r="G13" s="114" t="s">
        <v>69</v>
      </c>
      <c r="H13" s="114"/>
      <c r="I13" s="114"/>
      <c r="J13" s="115"/>
      <c r="K13" s="48"/>
      <c r="L13" s="12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ht="39.950000000000003" customHeight="1" x14ac:dyDescent="0.25">
      <c r="A14" s="20" t="s">
        <v>64</v>
      </c>
      <c r="B14" s="109" t="s">
        <v>36</v>
      </c>
      <c r="C14" s="109"/>
      <c r="D14" s="110"/>
      <c r="E14" s="41">
        <f>SUM(E12:E13)</f>
        <v>0</v>
      </c>
      <c r="F14" s="27">
        <v>6</v>
      </c>
      <c r="G14" s="67" t="s">
        <v>15</v>
      </c>
      <c r="H14" s="68"/>
      <c r="I14" s="68"/>
      <c r="J14" s="68"/>
      <c r="K14" s="49"/>
      <c r="L14" s="12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ht="39.950000000000003" customHeight="1" thickBot="1" x14ac:dyDescent="0.3">
      <c r="A15" s="17">
        <v>3</v>
      </c>
      <c r="B15" s="17" t="s">
        <v>0</v>
      </c>
      <c r="C15" s="75" t="s">
        <v>37</v>
      </c>
      <c r="D15" s="75"/>
      <c r="E15" s="42"/>
      <c r="F15" s="29">
        <v>7</v>
      </c>
      <c r="G15" s="101" t="s">
        <v>49</v>
      </c>
      <c r="H15" s="101"/>
      <c r="I15" s="101"/>
      <c r="J15" s="102"/>
      <c r="K15" s="47">
        <f>SUM(K12+K14)</f>
        <v>0</v>
      </c>
      <c r="L15" s="12"/>
      <c r="M15" s="23" t="s">
        <v>34</v>
      </c>
      <c r="N15" s="23">
        <v>0.08</v>
      </c>
      <c r="O15" s="23"/>
      <c r="P15" s="23"/>
      <c r="Q15" s="23"/>
      <c r="R15" s="23"/>
      <c r="S15" s="23"/>
      <c r="T15" s="23"/>
      <c r="U15" s="23"/>
      <c r="V15" s="23"/>
      <c r="W15" s="23"/>
    </row>
    <row r="16" spans="1:23" ht="39.950000000000003" customHeight="1" thickBot="1" x14ac:dyDescent="0.3">
      <c r="A16" s="100" t="s">
        <v>16</v>
      </c>
      <c r="B16" s="17" t="s">
        <v>2</v>
      </c>
      <c r="C16" s="75" t="s">
        <v>40</v>
      </c>
      <c r="D16" s="75"/>
      <c r="E16" s="42"/>
      <c r="F16" s="27">
        <v>8</v>
      </c>
      <c r="G16" s="116" t="s">
        <v>88</v>
      </c>
      <c r="H16" s="108"/>
      <c r="I16" s="108"/>
      <c r="J16" s="83"/>
      <c r="K16" s="50">
        <f>IF(J10&gt;(J8+7),0,IF(K15=0,0,IF(K15*0.02&gt;100,100,K15*0.02)))</f>
        <v>0</v>
      </c>
      <c r="L16" s="12"/>
      <c r="M16" s="23" t="s">
        <v>33</v>
      </c>
      <c r="N16" s="24"/>
      <c r="O16" s="23"/>
      <c r="P16" s="23"/>
      <c r="Q16" s="23"/>
      <c r="R16" s="23"/>
      <c r="S16" s="23"/>
      <c r="T16" s="23"/>
      <c r="U16" s="23"/>
      <c r="V16" s="23"/>
      <c r="W16" s="23"/>
    </row>
    <row r="17" spans="1:23" ht="39.950000000000003" customHeight="1" x14ac:dyDescent="0.25">
      <c r="A17" s="100"/>
      <c r="B17" s="17" t="s">
        <v>3</v>
      </c>
      <c r="C17" s="104" t="s">
        <v>38</v>
      </c>
      <c r="D17" s="104"/>
      <c r="E17" s="42"/>
      <c r="F17" s="29">
        <v>9</v>
      </c>
      <c r="G17" s="101" t="s">
        <v>68</v>
      </c>
      <c r="H17" s="101"/>
      <c r="I17" s="101"/>
      <c r="J17" s="102"/>
      <c r="K17" s="47">
        <f>K15-K16</f>
        <v>0</v>
      </c>
      <c r="L17" s="12"/>
      <c r="M17" s="23" t="s">
        <v>85</v>
      </c>
      <c r="N17" s="23">
        <f>0.035/N15</f>
        <v>0.43750000000000006</v>
      </c>
      <c r="O17" s="23" t="s">
        <v>29</v>
      </c>
      <c r="P17" s="23">
        <f>0.029/N15</f>
        <v>0.36249999999999999</v>
      </c>
      <c r="Q17" s="23" t="s">
        <v>30</v>
      </c>
      <c r="R17" s="23">
        <f>0.01/N15</f>
        <v>0.125</v>
      </c>
      <c r="S17" s="23" t="s">
        <v>31</v>
      </c>
      <c r="T17" s="23">
        <f>0.001/N15</f>
        <v>1.2500000000000001E-2</v>
      </c>
      <c r="U17" s="23" t="s">
        <v>32</v>
      </c>
      <c r="V17" s="23">
        <f>0.005/N15</f>
        <v>6.25E-2</v>
      </c>
      <c r="W17" s="23"/>
    </row>
    <row r="18" spans="1:23" ht="39.950000000000003" customHeight="1" x14ac:dyDescent="0.25">
      <c r="A18" s="100"/>
      <c r="B18" s="17" t="s">
        <v>4</v>
      </c>
      <c r="C18" s="104" t="s">
        <v>39</v>
      </c>
      <c r="D18" s="104"/>
      <c r="E18" s="42"/>
      <c r="F18" s="27">
        <v>10</v>
      </c>
      <c r="G18" s="108" t="s">
        <v>50</v>
      </c>
      <c r="H18" s="108"/>
      <c r="I18" s="108"/>
      <c r="J18" s="83"/>
      <c r="K18" s="50"/>
      <c r="L18" s="12"/>
      <c r="M18" s="23" t="s">
        <v>26</v>
      </c>
      <c r="N18" s="25">
        <f>N17*N16</f>
        <v>0</v>
      </c>
      <c r="O18" s="25"/>
      <c r="P18" s="25">
        <f>P17*N16</f>
        <v>0</v>
      </c>
      <c r="Q18" s="25"/>
      <c r="R18" s="25">
        <f>R17*N16</f>
        <v>0</v>
      </c>
      <c r="S18" s="25"/>
      <c r="T18" s="25">
        <f>T17*N16</f>
        <v>0</v>
      </c>
      <c r="U18" s="25"/>
      <c r="V18" s="25">
        <f>V17*N16</f>
        <v>0</v>
      </c>
      <c r="W18" s="23"/>
    </row>
    <row r="19" spans="1:23" ht="39.950000000000003" customHeight="1" x14ac:dyDescent="0.25">
      <c r="A19" s="100"/>
      <c r="B19" s="17" t="s">
        <v>5</v>
      </c>
      <c r="C19" s="104" t="s">
        <v>6</v>
      </c>
      <c r="D19" s="104"/>
      <c r="E19" s="42"/>
      <c r="F19" s="29">
        <v>11</v>
      </c>
      <c r="G19" s="101" t="s">
        <v>51</v>
      </c>
      <c r="H19" s="102"/>
      <c r="I19" s="32" t="s">
        <v>47</v>
      </c>
      <c r="J19" s="56">
        <v>3.5000000000000003E-2</v>
      </c>
      <c r="K19" s="47">
        <f>K18*J19</f>
        <v>0</v>
      </c>
      <c r="L19" s="12"/>
      <c r="M19" s="23" t="s">
        <v>27</v>
      </c>
      <c r="N19" s="25">
        <f>0.03*E12</f>
        <v>0</v>
      </c>
      <c r="O19" s="25"/>
      <c r="P19" s="25">
        <f>0.029*E12</f>
        <v>0</v>
      </c>
      <c r="Q19" s="25"/>
      <c r="R19" s="25">
        <f>0.01*E12</f>
        <v>0</v>
      </c>
      <c r="S19" s="25"/>
      <c r="T19" s="25">
        <f>0.001*E12</f>
        <v>0</v>
      </c>
      <c r="U19" s="25"/>
      <c r="V19" s="25">
        <f>0.005*E12</f>
        <v>0</v>
      </c>
      <c r="W19" s="23"/>
    </row>
    <row r="20" spans="1:23" ht="39.950000000000003" customHeight="1" x14ac:dyDescent="0.25">
      <c r="A20" s="100"/>
      <c r="B20" s="17" t="s">
        <v>7</v>
      </c>
      <c r="C20" s="104" t="s">
        <v>8</v>
      </c>
      <c r="D20" s="104"/>
      <c r="E20" s="42"/>
      <c r="F20" s="29">
        <v>12</v>
      </c>
      <c r="G20" s="101" t="s">
        <v>56</v>
      </c>
      <c r="H20" s="101"/>
      <c r="I20" s="101"/>
      <c r="J20" s="102"/>
      <c r="K20" s="47">
        <f>K17+K19</f>
        <v>0</v>
      </c>
      <c r="L20" s="12"/>
      <c r="M20" s="23" t="s">
        <v>28</v>
      </c>
      <c r="N20" s="25">
        <f>N18-N19</f>
        <v>0</v>
      </c>
      <c r="O20" s="25"/>
      <c r="P20" s="25">
        <f>P18-P19</f>
        <v>0</v>
      </c>
      <c r="Q20" s="25"/>
      <c r="R20" s="25">
        <f>R18-R19</f>
        <v>0</v>
      </c>
      <c r="S20" s="25"/>
      <c r="T20" s="25">
        <f>T18-T19</f>
        <v>0</v>
      </c>
      <c r="U20" s="25"/>
      <c r="V20" s="25">
        <f>V18-V19</f>
        <v>0</v>
      </c>
      <c r="W20" s="23"/>
    </row>
    <row r="21" spans="1:23" ht="39.950000000000003" customHeight="1" x14ac:dyDescent="0.25">
      <c r="A21" s="100"/>
      <c r="B21" s="17" t="s">
        <v>9</v>
      </c>
      <c r="C21" s="75" t="s">
        <v>41</v>
      </c>
      <c r="D21" s="75"/>
      <c r="E21" s="42"/>
      <c r="F21" s="26" t="s">
        <v>55</v>
      </c>
      <c r="G21" s="69" t="s">
        <v>86</v>
      </c>
      <c r="H21" s="33" t="s">
        <v>52</v>
      </c>
      <c r="I21" s="103" t="s">
        <v>87</v>
      </c>
      <c r="J21" s="103"/>
      <c r="K21" s="57"/>
      <c r="L21" s="12"/>
    </row>
    <row r="22" spans="1:23" ht="39.950000000000003" customHeight="1" x14ac:dyDescent="0.25">
      <c r="A22" s="100"/>
      <c r="B22" s="17" t="s">
        <v>10</v>
      </c>
      <c r="C22" s="78" t="s">
        <v>42</v>
      </c>
      <c r="D22" s="79"/>
      <c r="E22" s="42"/>
      <c r="F22" s="26" t="s">
        <v>54</v>
      </c>
      <c r="G22" s="70"/>
      <c r="H22" s="33" t="s">
        <v>53</v>
      </c>
      <c r="I22" s="103" t="s">
        <v>83</v>
      </c>
      <c r="J22" s="103"/>
      <c r="K22" s="57"/>
      <c r="L22" s="12"/>
    </row>
    <row r="23" spans="1:23" ht="39.950000000000003" customHeight="1" x14ac:dyDescent="0.25">
      <c r="A23" s="100"/>
      <c r="B23" s="17" t="s">
        <v>11</v>
      </c>
      <c r="C23" s="80" t="s">
        <v>43</v>
      </c>
      <c r="D23" s="81"/>
      <c r="E23" s="42"/>
      <c r="F23" s="29">
        <v>14</v>
      </c>
      <c r="G23" s="117" t="s">
        <v>84</v>
      </c>
      <c r="H23" s="117"/>
      <c r="I23" s="117"/>
      <c r="J23" s="118"/>
      <c r="K23" s="47">
        <f>K20+K21+K22</f>
        <v>0</v>
      </c>
      <c r="L23" s="12"/>
    </row>
    <row r="24" spans="1:23" ht="39.950000000000003" customHeight="1" x14ac:dyDescent="0.2">
      <c r="A24" s="100"/>
      <c r="B24" s="17" t="s">
        <v>12</v>
      </c>
      <c r="C24" s="82" t="s">
        <v>44</v>
      </c>
      <c r="D24" s="83"/>
      <c r="E24" s="43"/>
      <c r="F24" s="28">
        <v>15</v>
      </c>
      <c r="G24" s="76" t="s">
        <v>71</v>
      </c>
      <c r="H24" s="76"/>
      <c r="I24" s="76"/>
      <c r="J24" s="77"/>
      <c r="K24" s="51"/>
      <c r="L24" s="12"/>
    </row>
    <row r="25" spans="1:23" ht="39.950000000000003" customHeight="1" x14ac:dyDescent="0.25">
      <c r="A25" s="100"/>
      <c r="B25" s="17" t="s">
        <v>13</v>
      </c>
      <c r="C25" s="84" t="s">
        <v>45</v>
      </c>
      <c r="D25" s="85"/>
      <c r="E25" s="43"/>
      <c r="F25" s="26" t="s">
        <v>57</v>
      </c>
      <c r="G25" s="70" t="s">
        <v>59</v>
      </c>
      <c r="H25" s="119" t="s">
        <v>60</v>
      </c>
      <c r="I25" s="120"/>
      <c r="J25" s="121"/>
      <c r="K25" s="49"/>
      <c r="L25" s="12"/>
    </row>
    <row r="26" spans="1:23" ht="39.950000000000003" customHeight="1" x14ac:dyDescent="0.25">
      <c r="A26" s="100"/>
      <c r="B26" s="17" t="s">
        <v>14</v>
      </c>
      <c r="C26" s="84" t="s">
        <v>45</v>
      </c>
      <c r="D26" s="85"/>
      <c r="E26" s="43"/>
      <c r="F26" s="26" t="s">
        <v>58</v>
      </c>
      <c r="G26" s="70"/>
      <c r="H26" s="119" t="s">
        <v>61</v>
      </c>
      <c r="I26" s="120"/>
      <c r="J26" s="121"/>
      <c r="K26" s="52"/>
      <c r="L26" s="12"/>
    </row>
    <row r="27" spans="1:23" ht="39.950000000000003" customHeight="1" thickBot="1" x14ac:dyDescent="0.3">
      <c r="A27" s="16">
        <v>3</v>
      </c>
      <c r="B27" s="111" t="s">
        <v>66</v>
      </c>
      <c r="C27" s="112"/>
      <c r="D27" s="113"/>
      <c r="E27" s="44">
        <f>SUM(E15:E26)</f>
        <v>0</v>
      </c>
      <c r="F27" s="29">
        <v>17</v>
      </c>
      <c r="G27" s="96" t="s">
        <v>62</v>
      </c>
      <c r="H27" s="97"/>
      <c r="I27" s="97"/>
      <c r="J27" s="98"/>
      <c r="K27" s="54">
        <f>K23+K24+K25-K26</f>
        <v>0</v>
      </c>
      <c r="L27" s="12"/>
    </row>
    <row r="28" spans="1:23" ht="39.950000000000003" customHeight="1" thickTop="1" thickBot="1" x14ac:dyDescent="0.3">
      <c r="A28" s="21">
        <v>4</v>
      </c>
      <c r="B28" s="95" t="s">
        <v>48</v>
      </c>
      <c r="C28" s="95"/>
      <c r="D28" s="95"/>
      <c r="E28" s="39">
        <f>E14-E27</f>
        <v>0</v>
      </c>
      <c r="F28" s="30">
        <v>18</v>
      </c>
      <c r="G28" s="107" t="s">
        <v>65</v>
      </c>
      <c r="H28" s="107"/>
      <c r="I28" s="107"/>
      <c r="J28" s="107"/>
      <c r="K28" s="53"/>
      <c r="L28" s="12"/>
    </row>
    <row r="29" spans="1:23" ht="15" customHeight="1" x14ac:dyDescent="0.2">
      <c r="L29" s="12"/>
    </row>
    <row r="30" spans="1:23" ht="18" x14ac:dyDescent="0.25">
      <c r="A30" s="99" t="s">
        <v>72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</row>
    <row r="31" spans="1:23" ht="39.950000000000003" customHeight="1" x14ac:dyDescent="0.2">
      <c r="A31" s="86"/>
      <c r="B31" s="87"/>
      <c r="C31" s="87"/>
      <c r="D31" s="87"/>
      <c r="E31" s="87"/>
      <c r="F31" s="87"/>
      <c r="G31" s="87"/>
      <c r="H31" s="87"/>
      <c r="I31" s="87"/>
      <c r="J31" s="87"/>
      <c r="K31" s="88"/>
    </row>
    <row r="32" spans="1:23" ht="39.950000000000003" customHeight="1" x14ac:dyDescent="0.2">
      <c r="A32" s="89"/>
      <c r="B32" s="90"/>
      <c r="C32" s="90"/>
      <c r="D32" s="90"/>
      <c r="E32" s="90"/>
      <c r="F32" s="90"/>
      <c r="G32" s="90"/>
      <c r="H32" s="90"/>
      <c r="I32" s="90"/>
      <c r="J32" s="90"/>
      <c r="K32" s="91"/>
    </row>
    <row r="33" spans="1:11" ht="39.950000000000003" customHeight="1" x14ac:dyDescent="0.2">
      <c r="A33" s="89"/>
      <c r="B33" s="90"/>
      <c r="C33" s="90"/>
      <c r="D33" s="90"/>
      <c r="E33" s="90"/>
      <c r="F33" s="90"/>
      <c r="G33" s="90"/>
      <c r="H33" s="90"/>
      <c r="I33" s="90"/>
      <c r="J33" s="90"/>
      <c r="K33" s="91"/>
    </row>
    <row r="34" spans="1:11" ht="39.950000000000003" customHeight="1" x14ac:dyDescent="0.2">
      <c r="A34" s="89"/>
      <c r="B34" s="90"/>
      <c r="C34" s="90"/>
      <c r="D34" s="90"/>
      <c r="E34" s="90"/>
      <c r="F34" s="90"/>
      <c r="G34" s="90"/>
      <c r="H34" s="90"/>
      <c r="I34" s="90"/>
      <c r="J34" s="90"/>
      <c r="K34" s="91"/>
    </row>
    <row r="35" spans="1:11" ht="39.950000000000003" customHeight="1" x14ac:dyDescent="0.2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1"/>
    </row>
    <row r="36" spans="1:11" ht="39.950000000000003" customHeight="1" x14ac:dyDescent="0.2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4"/>
    </row>
    <row r="38" spans="1:11" ht="18" x14ac:dyDescent="0.25">
      <c r="A38" s="99" t="s">
        <v>73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</row>
    <row r="39" spans="1:11" ht="15.75" x14ac:dyDescent="0.2">
      <c r="A39" s="35"/>
      <c r="B39" s="35"/>
      <c r="C39" s="36" t="s">
        <v>75</v>
      </c>
      <c r="D39" s="35"/>
      <c r="E39" s="35"/>
      <c r="F39" s="35"/>
      <c r="G39" s="35"/>
      <c r="H39" s="35"/>
      <c r="I39" s="35"/>
      <c r="J39" s="35"/>
      <c r="K39" s="35"/>
    </row>
    <row r="40" spans="1:11" ht="18" x14ac:dyDescent="0.2">
      <c r="A40" s="35"/>
      <c r="B40" s="35"/>
      <c r="C40" s="36" t="s">
        <v>76</v>
      </c>
      <c r="D40" s="35"/>
      <c r="E40" s="35"/>
      <c r="F40" s="35"/>
      <c r="G40" s="35"/>
      <c r="H40" s="35"/>
      <c r="I40" s="35"/>
      <c r="J40" s="35"/>
      <c r="K40" s="35"/>
    </row>
    <row r="41" spans="1:11" ht="15.75" x14ac:dyDescent="0.2">
      <c r="A41" s="35"/>
      <c r="B41" s="35"/>
      <c r="C41" s="36" t="s">
        <v>77</v>
      </c>
      <c r="D41" s="35"/>
      <c r="E41" s="35"/>
      <c r="F41" s="35"/>
      <c r="G41" s="35"/>
      <c r="H41" s="35"/>
      <c r="I41" s="35"/>
      <c r="J41" s="35"/>
      <c r="K41" s="35"/>
    </row>
    <row r="42" spans="1:11" ht="15.75" x14ac:dyDescent="0.2">
      <c r="A42" s="35"/>
      <c r="B42" s="35"/>
      <c r="C42" s="36" t="s">
        <v>78</v>
      </c>
      <c r="D42" s="35"/>
      <c r="E42" s="35"/>
      <c r="F42" s="35"/>
      <c r="G42" s="35"/>
      <c r="H42" s="35"/>
      <c r="I42" s="35"/>
      <c r="J42" s="35"/>
      <c r="K42" s="35"/>
    </row>
    <row r="43" spans="1:1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ht="18" x14ac:dyDescent="0.25">
      <c r="A44" s="99" t="s">
        <v>79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</row>
    <row r="45" spans="1:11" x14ac:dyDescent="0.2">
      <c r="A45" s="106" t="s">
        <v>80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</row>
    <row r="46" spans="1:11" ht="39.950000000000003" customHeight="1" x14ac:dyDescent="0.25">
      <c r="A46" s="123" t="s">
        <v>81</v>
      </c>
      <c r="B46" s="124"/>
      <c r="C46" s="125"/>
      <c r="D46" s="123"/>
      <c r="E46" s="124"/>
      <c r="F46" s="124"/>
      <c r="G46" s="124"/>
      <c r="H46" s="125"/>
      <c r="I46" s="37" t="s">
        <v>23</v>
      </c>
      <c r="J46" s="123"/>
      <c r="K46" s="125"/>
    </row>
    <row r="47" spans="1:11" ht="39.950000000000003" customHeight="1" x14ac:dyDescent="0.25">
      <c r="A47" s="123" t="s">
        <v>22</v>
      </c>
      <c r="B47" s="124"/>
      <c r="C47" s="125"/>
      <c r="D47" s="123"/>
      <c r="E47" s="124"/>
      <c r="F47" s="124"/>
      <c r="G47" s="124"/>
      <c r="H47" s="125"/>
      <c r="I47" s="37" t="s">
        <v>21</v>
      </c>
      <c r="J47" s="123"/>
      <c r="K47" s="125"/>
    </row>
    <row r="48" spans="1:11" ht="39.950000000000003" customHeight="1" x14ac:dyDescent="0.25">
      <c r="A48" s="123" t="s">
        <v>17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5"/>
    </row>
  </sheetData>
  <mergeCells count="62">
    <mergeCell ref="D47:H47"/>
    <mergeCell ref="A48:K48"/>
    <mergeCell ref="J46:K46"/>
    <mergeCell ref="J47:K47"/>
    <mergeCell ref="A38:K38"/>
    <mergeCell ref="A46:C46"/>
    <mergeCell ref="D46:H46"/>
    <mergeCell ref="A47:C47"/>
    <mergeCell ref="A1:K2"/>
    <mergeCell ref="A44:K44"/>
    <mergeCell ref="A45:K45"/>
    <mergeCell ref="G28:J28"/>
    <mergeCell ref="B13:D13"/>
    <mergeCell ref="B14:D14"/>
    <mergeCell ref="B27:D27"/>
    <mergeCell ref="G13:J13"/>
    <mergeCell ref="G16:J16"/>
    <mergeCell ref="G23:J23"/>
    <mergeCell ref="H25:J25"/>
    <mergeCell ref="H26:J26"/>
    <mergeCell ref="G12:H12"/>
    <mergeCell ref="G15:J15"/>
    <mergeCell ref="G18:J18"/>
    <mergeCell ref="G17:J17"/>
    <mergeCell ref="A31:K36"/>
    <mergeCell ref="B28:D28"/>
    <mergeCell ref="G27:J27"/>
    <mergeCell ref="C26:D26"/>
    <mergeCell ref="A30:K30"/>
    <mergeCell ref="A16:A26"/>
    <mergeCell ref="G19:H19"/>
    <mergeCell ref="I21:J21"/>
    <mergeCell ref="I22:J22"/>
    <mergeCell ref="C16:D16"/>
    <mergeCell ref="C17:D17"/>
    <mergeCell ref="C18:D18"/>
    <mergeCell ref="C19:D19"/>
    <mergeCell ref="C20:D20"/>
    <mergeCell ref="C21:D21"/>
    <mergeCell ref="G20:J20"/>
    <mergeCell ref="G24:J24"/>
    <mergeCell ref="G25:G26"/>
    <mergeCell ref="C22:D22"/>
    <mergeCell ref="C23:D23"/>
    <mergeCell ref="C24:D24"/>
    <mergeCell ref="C25:D25"/>
    <mergeCell ref="G14:J14"/>
    <mergeCell ref="G21:G22"/>
    <mergeCell ref="B12:D12"/>
    <mergeCell ref="J10:K10"/>
    <mergeCell ref="C15:D15"/>
    <mergeCell ref="A3:K3"/>
    <mergeCell ref="A6:J6"/>
    <mergeCell ref="J8:K8"/>
    <mergeCell ref="A9:B9"/>
    <mergeCell ref="J9:K9"/>
    <mergeCell ref="I7:K7"/>
    <mergeCell ref="A4:K4"/>
    <mergeCell ref="A5:K5"/>
    <mergeCell ref="D7:G7"/>
    <mergeCell ref="D8:G8"/>
    <mergeCell ref="D9:G9"/>
  </mergeCells>
  <printOptions horizontalCentered="1"/>
  <pageMargins left="0.25" right="0.28999999999999998" top="0.28000000000000003" bottom="0.18" header="0.3" footer="0.17"/>
  <pageSetup scale="53" orientation="portrait" r:id="rId1"/>
  <headerFooter alignWithMargins="0">
    <oddHeader>&amp;CHow to Figure out the tax to pay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v7.2016 sales use</vt:lpstr>
      <vt:lpstr>'v7.2016 sales use'!Print_Area</vt:lpstr>
    </vt:vector>
  </TitlesOfParts>
  <Company>City of Wheat 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KFranklin</dc:creator>
  <cp:lastModifiedBy>Megan Schmitz</cp:lastModifiedBy>
  <cp:lastPrinted>2016-06-13T22:25:53Z</cp:lastPrinted>
  <dcterms:created xsi:type="dcterms:W3CDTF">2005-11-29T19:37:44Z</dcterms:created>
  <dcterms:modified xsi:type="dcterms:W3CDTF">2022-06-10T16:43:53Z</dcterms:modified>
</cp:coreProperties>
</file>